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14" documentId="13_ncr:1_{B56C1C93-D79C-45D6-A339-43CFC999395F}" xr6:coauthVersionLast="45" xr6:coauthVersionMax="45" xr10:uidLastSave="{427C9184-8A3D-41E5-9B7F-660714BDD8C2}"/>
  <bookViews>
    <workbookView xWindow="-120" yWindow="-120" windowWidth="20730" windowHeight="11160" tabRatio="603" activeTab="1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 s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DS11" i="1"/>
  <c r="EB11" i="1" s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DT36" i="1"/>
  <c r="DU36" i="1"/>
  <c r="DV36" i="1"/>
  <c r="DW36" i="1"/>
  <c r="DX36" i="1"/>
  <c r="DY36" i="1"/>
  <c r="DZ36" i="1"/>
  <c r="EA36" i="1"/>
  <c r="EB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DZ203" i="1" s="1"/>
  <c r="G32" i="2" s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EB44" i="1" s="1"/>
  <c r="DS44" i="1"/>
  <c r="DT44" i="1"/>
  <c r="DU44" i="1"/>
  <c r="DV44" i="1"/>
  <c r="DW44" i="1"/>
  <c r="DX44" i="1"/>
  <c r="DY44" i="1"/>
  <c r="DZ44" i="1"/>
  <c r="EC44" i="1" s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EB92" i="1" s="1"/>
  <c r="DS92" i="1"/>
  <c r="DT92" i="1"/>
  <c r="DU92" i="1"/>
  <c r="DV92" i="1"/>
  <c r="DW92" i="1"/>
  <c r="DX92" i="1"/>
  <c r="DY92" i="1"/>
  <c r="DZ92" i="1"/>
  <c r="EC92" i="1" s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EB122" i="1" s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DS126" i="1"/>
  <c r="EB126" i="1" s="1"/>
  <c r="EC126" i="1" s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DS129" i="1"/>
  <c r="EB129" i="1" s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EB130" i="1" s="1"/>
  <c r="DS130" i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EB133" i="1" s="1"/>
  <c r="DS133" i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DS134" i="1"/>
  <c r="EB134" i="1" s="1"/>
  <c r="EC134" i="1" s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DS137" i="1"/>
  <c r="EB137" i="1" s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EB138" i="1" s="1"/>
  <c r="DS138" i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EB140" i="1" s="1"/>
  <c r="DS140" i="1"/>
  <c r="DT140" i="1"/>
  <c r="DU140" i="1"/>
  <c r="DV140" i="1"/>
  <c r="DW140" i="1"/>
  <c r="DX140" i="1"/>
  <c r="DY140" i="1"/>
  <c r="DZ140" i="1"/>
  <c r="EC140" i="1" s="1"/>
  <c r="EA140" i="1"/>
  <c r="ED140" i="1"/>
  <c r="EE140" i="1"/>
  <c r="DQ141" i="1"/>
  <c r="DR141" i="1"/>
  <c r="EB141" i="1" s="1"/>
  <c r="DS141" i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DS142" i="1"/>
  <c r="EB142" i="1" s="1"/>
  <c r="EC142" i="1" s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DS145" i="1"/>
  <c r="EB145" i="1" s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EB146" i="1" s="1"/>
  <c r="DS146" i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EB148" i="1" s="1"/>
  <c r="DS148" i="1"/>
  <c r="DT148" i="1"/>
  <c r="DU148" i="1"/>
  <c r="DV148" i="1"/>
  <c r="DW148" i="1"/>
  <c r="DX148" i="1"/>
  <c r="DY148" i="1"/>
  <c r="DZ148" i="1"/>
  <c r="EC148" i="1" s="1"/>
  <c r="EA148" i="1"/>
  <c r="ED148" i="1"/>
  <c r="EE148" i="1"/>
  <c r="DQ149" i="1"/>
  <c r="DR149" i="1"/>
  <c r="EB149" i="1" s="1"/>
  <c r="DS149" i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DS150" i="1"/>
  <c r="EB150" i="1" s="1"/>
  <c r="EC150" i="1" s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DS153" i="1"/>
  <c r="EB153" i="1" s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EB154" i="1" s="1"/>
  <c r="DS154" i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EB156" i="1" s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EB157" i="1" s="1"/>
  <c r="DS157" i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DS158" i="1"/>
  <c r="EB158" i="1" s="1"/>
  <c r="EC158" i="1" s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DS161" i="1"/>
  <c r="EB161" i="1" s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EB162" i="1" s="1"/>
  <c r="DS162" i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EB164" i="1" s="1"/>
  <c r="DS164" i="1"/>
  <c r="DT164" i="1"/>
  <c r="DU164" i="1"/>
  <c r="DV164" i="1"/>
  <c r="DW164" i="1"/>
  <c r="DX164" i="1"/>
  <c r="DY164" i="1"/>
  <c r="DZ164" i="1"/>
  <c r="EC164" i="1" s="1"/>
  <c r="EA164" i="1"/>
  <c r="ED164" i="1"/>
  <c r="EE164" i="1"/>
  <c r="DQ165" i="1"/>
  <c r="DR165" i="1"/>
  <c r="EB165" i="1" s="1"/>
  <c r="DS165" i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96" i="1" l="1"/>
  <c r="EC64" i="1"/>
  <c r="EC15" i="1"/>
  <c r="EC76" i="1"/>
  <c r="EC156" i="1"/>
  <c r="EB108" i="1"/>
  <c r="EC108" i="1" s="1"/>
  <c r="EC163" i="1"/>
  <c r="EB163" i="1"/>
  <c r="EC162" i="1"/>
  <c r="EC160" i="1"/>
  <c r="EB160" i="1"/>
  <c r="EB155" i="1"/>
  <c r="EC155" i="1" s="1"/>
  <c r="EC154" i="1"/>
  <c r="EC152" i="1"/>
  <c r="EB152" i="1"/>
  <c r="EB147" i="1"/>
  <c r="EC147" i="1" s="1"/>
  <c r="EC146" i="1"/>
  <c r="EB144" i="1"/>
  <c r="EC144" i="1" s="1"/>
  <c r="EC139" i="1"/>
  <c r="EB139" i="1"/>
  <c r="EC138" i="1"/>
  <c r="EB136" i="1"/>
  <c r="EC136" i="1" s="1"/>
  <c r="EC131" i="1"/>
  <c r="EB131" i="1"/>
  <c r="EC130" i="1"/>
  <c r="EC128" i="1"/>
  <c r="EB128" i="1"/>
  <c r="EB116" i="1"/>
  <c r="EC116" i="1" s="1"/>
  <c r="EB100" i="1"/>
  <c r="EC100" i="1" s="1"/>
  <c r="EB84" i="1"/>
  <c r="EC84" i="1" s="1"/>
  <c r="EB68" i="1"/>
  <c r="EC68" i="1" s="1"/>
  <c r="EB52" i="1"/>
  <c r="EC52" i="1" s="1"/>
  <c r="EB18" i="1"/>
  <c r="EB13" i="1"/>
  <c r="EB4" i="1"/>
  <c r="EC4" i="1" s="1"/>
  <c r="EB200" i="1"/>
  <c r="EB188" i="1"/>
  <c r="EB184" i="1"/>
  <c r="EC184" i="1" s="1"/>
  <c r="EB180" i="1"/>
  <c r="EB176" i="1"/>
  <c r="EB172" i="1"/>
  <c r="EB168" i="1"/>
  <c r="EC168" i="1" s="1"/>
  <c r="EB121" i="1"/>
  <c r="EB112" i="1"/>
  <c r="EC112" i="1" s="1"/>
  <c r="EB105" i="1"/>
  <c r="EC105" i="1" s="1"/>
  <c r="EB96" i="1"/>
  <c r="EB80" i="1"/>
  <c r="EC80" i="1" s="1"/>
  <c r="EB64" i="1"/>
  <c r="EB57" i="1"/>
  <c r="EC57" i="1" s="1"/>
  <c r="EB48" i="1"/>
  <c r="EC48" i="1" s="1"/>
  <c r="EB35" i="1"/>
  <c r="EC35" i="1" s="1"/>
  <c r="EB60" i="1"/>
  <c r="EC60" i="1" s="1"/>
  <c r="EB19" i="1"/>
  <c r="EC19" i="1" s="1"/>
  <c r="EB15" i="1"/>
  <c r="EB9" i="1"/>
  <c r="EB5" i="1"/>
  <c r="EC5" i="1" s="1"/>
  <c r="I30" i="3"/>
  <c r="EB132" i="1"/>
  <c r="EC132" i="1" s="1"/>
  <c r="EB76" i="1"/>
  <c r="L59" i="2"/>
  <c r="B15" i="1"/>
  <c r="L57" i="2"/>
  <c r="L55" i="2"/>
  <c r="L53" i="2"/>
  <c r="L51" i="2"/>
  <c r="EB186" i="1"/>
  <c r="EB182" i="1"/>
  <c r="EB178" i="1"/>
  <c r="EB174" i="1"/>
  <c r="EB170" i="1"/>
  <c r="EB166" i="1"/>
  <c r="EB120" i="1"/>
  <c r="EC120" i="1" s="1"/>
  <c r="EB104" i="1"/>
  <c r="EC104" i="1" s="1"/>
  <c r="EB97" i="1"/>
  <c r="EB88" i="1"/>
  <c r="EC88" i="1" s="1"/>
  <c r="EC81" i="1"/>
  <c r="EB81" i="1"/>
  <c r="EB72" i="1"/>
  <c r="EC72" i="1" s="1"/>
  <c r="EB65" i="1"/>
  <c r="EC65" i="1" s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M30" i="3"/>
  <c r="E30" i="3"/>
  <c r="E60" i="2"/>
  <c r="J60" i="2"/>
  <c r="F60" i="2"/>
  <c r="H60" i="2"/>
  <c r="I60" i="2"/>
  <c r="F18" i="2"/>
  <c r="EC200" i="1"/>
  <c r="EC111" i="1"/>
  <c r="EB111" i="1"/>
  <c r="EB79" i="1"/>
  <c r="EC79" i="1" s="1"/>
  <c r="EC47" i="1"/>
  <c r="EB47" i="1"/>
  <c r="K60" i="2"/>
  <c r="G60" i="2"/>
  <c r="B14" i="1"/>
  <c r="B16" i="1"/>
  <c r="F16" i="1"/>
  <c r="C24" i="1" s="1"/>
  <c r="EB202" i="1"/>
  <c r="EC202" i="1" s="1"/>
  <c r="EB194" i="1"/>
  <c r="EC194" i="1" s="1"/>
  <c r="EC169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C159" i="1"/>
  <c r="EB95" i="1"/>
  <c r="EC95" i="1" s="1"/>
  <c r="EB63" i="1"/>
  <c r="EC63" i="1" s="1"/>
  <c r="EC198" i="1"/>
  <c r="EB198" i="1"/>
  <c r="EB190" i="1"/>
  <c r="EC190" i="1" s="1"/>
  <c r="EC103" i="1"/>
  <c r="EB103" i="1"/>
  <c r="EB71" i="1"/>
  <c r="EC71" i="1" s="1"/>
  <c r="EC39" i="1"/>
  <c r="EB39" i="1"/>
  <c r="EC188" i="1"/>
  <c r="EC182" i="1"/>
  <c r="EC178" i="1"/>
  <c r="EC174" i="1"/>
  <c r="EC170" i="1"/>
  <c r="EC166" i="1"/>
  <c r="EC113" i="1"/>
  <c r="EB113" i="1"/>
  <c r="EB89" i="1"/>
  <c r="EC89" i="1" s="1"/>
  <c r="EC49" i="1"/>
  <c r="EB49" i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C185" i="1" s="1"/>
  <c r="EB181" i="1"/>
  <c r="EC181" i="1" s="1"/>
  <c r="EB177" i="1"/>
  <c r="EC177" i="1" s="1"/>
  <c r="EB173" i="1"/>
  <c r="EC173" i="1" s="1"/>
  <c r="EB169" i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0" i="1"/>
  <c r="EC176" i="1"/>
  <c r="EC172" i="1"/>
  <c r="EC121" i="1"/>
  <c r="EC97" i="1"/>
  <c r="EC73" i="1"/>
  <c r="EB73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C179" i="1" s="1"/>
  <c r="EB175" i="1"/>
  <c r="EC175" i="1" s="1"/>
  <c r="EB171" i="1"/>
  <c r="EC171" i="1" s="1"/>
  <c r="EB167" i="1"/>
  <c r="EC167" i="1" s="1"/>
  <c r="EC165" i="1"/>
  <c r="EC161" i="1"/>
  <c r="EB159" i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EC203" i="1" l="1"/>
  <c r="F20" i="2"/>
  <c r="J10" i="1" s="1"/>
  <c r="J20" i="2"/>
  <c r="J14" i="1" s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s="1"/>
</calcChain>
</file>

<file path=xl/sharedStrings.xml><?xml version="1.0" encoding="utf-8"?>
<sst xmlns="http://schemas.openxmlformats.org/spreadsheetml/2006/main" count="358" uniqueCount="236">
  <si>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</si>
  <si>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</si>
  <si>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</si>
  <si>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</si>
  <si>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</si>
  <si>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</si>
  <si>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</si>
  <si>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</si>
  <si>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</si>
  <si>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</si>
  <si>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</si>
  <si>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</si>
  <si>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</si>
  <si>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</si>
  <si>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</si>
  <si>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</si>
  <si>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</si>
  <si>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</si>
  <si>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</si>
  <si>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</si>
  <si>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</si>
  <si>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</si>
  <si>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</si>
  <si>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</si>
  <si>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</si>
  <si>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</si>
  <si>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</si>
  <si>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</si>
  <si>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</si>
  <si>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</si>
  <si>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</si>
  <si>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</si>
  <si>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</si>
  <si>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</si>
  <si>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</si>
  <si>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</si>
  <si>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</si>
  <si>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</si>
  <si>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</si>
  <si>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</si>
  <si>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</si>
  <si>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</si>
  <si>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</si>
  <si>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</si>
  <si>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</si>
  <si>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</si>
  <si>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</si>
  <si>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</si>
  <si>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</si>
  <si>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</si>
  <si>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</si>
  <si>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</si>
  <si>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</si>
  <si>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</si>
  <si>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</si>
  <si>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</si>
  <si>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</si>
  <si>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</si>
  <si>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</si>
  <si>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</si>
  <si>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</si>
  <si>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</si>
  <si>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</si>
  <si>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</si>
  <si>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</si>
  <si>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</si>
  <si>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</si>
  <si>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</si>
  <si>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</si>
  <si>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</si>
  <si>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</si>
  <si>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</si>
  <si>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</si>
  <si>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</si>
  <si>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</si>
  <si>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</si>
  <si>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</si>
  <si>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</si>
  <si>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</si>
  <si>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</si>
  <si>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</si>
  <si>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</si>
  <si>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</si>
  <si>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</si>
  <si>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</si>
  <si>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</si>
  <si>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</si>
  <si>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</si>
  <si>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</si>
  <si>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</si>
  <si>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</si>
  <si>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</si>
  <si>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</si>
  <si>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</si>
  <si>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</si>
  <si>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</si>
  <si>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</si>
  <si>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</si>
  <si>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</si>
  <si>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</si>
  <si>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</si>
  <si>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</si>
  <si>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</si>
  <si>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</si>
  <si>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</si>
  <si>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</si>
  <si>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</si>
  <si>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</si>
  <si>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</si>
  <si>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</si>
  <si>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</si>
  <si>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</si>
  <si>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</si>
  <si>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</si>
  <si>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</si>
  <si>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</si>
  <si>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</si>
  <si>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</si>
  <si>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</si>
  <si>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</si>
  <si>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</si>
  <si>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</si>
  <si>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</si>
  <si>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</si>
  <si>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</si>
  <si>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</si>
  <si>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</si>
  <si>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</si>
  <si>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</si>
  <si>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</si>
  <si>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</si>
  <si>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</si>
  <si>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</si>
  <si>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</si>
  <si>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</si>
  <si>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</si>
  <si>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</si>
  <si>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</si>
  <si>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</si>
  <si>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</si>
  <si>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</si>
  <si>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</si>
  <si>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</si>
  <si>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</si>
  <si>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</si>
  <si>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</si>
  <si>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</si>
  <si>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</si>
  <si>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</si>
  <si>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</si>
  <si>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</si>
  <si>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</si>
  <si>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</si>
  <si>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</si>
  <si>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</si>
  <si>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</si>
  <si>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</si>
  <si>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</si>
  <si>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</si>
  <si>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</si>
  <si>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</si>
  <si>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</si>
  <si>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</si>
  <si>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</si>
  <si>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</si>
  <si>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</si>
  <si>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</si>
  <si>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</si>
  <si>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</si>
  <si>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</si>
  <si>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</si>
  <si>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</si>
  <si>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</si>
  <si>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</si>
  <si>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</si>
  <si>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</si>
  <si>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</si>
  <si>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</si>
  <si>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</si>
  <si>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</si>
  <si>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</si>
  <si>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</si>
  <si>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</si>
  <si>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</si>
  <si>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</si>
  <si>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</si>
  <si>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</si>
  <si>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</si>
  <si>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</si>
  <si>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</si>
  <si>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</si>
  <si>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</si>
  <si>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</si>
  <si>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</si>
  <si>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</si>
  <si>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</si>
  <si>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</si>
  <si>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</si>
  <si>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</si>
  <si>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</si>
  <si>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</si>
  <si>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</si>
  <si>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</si>
  <si>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Aikman Creek</t>
  </si>
  <si>
    <t>A94059</t>
  </si>
  <si>
    <t>Dec 10-2020</t>
  </si>
  <si>
    <t>FH208240006</t>
  </si>
  <si>
    <t>Hybrid W/T</t>
  </si>
  <si>
    <t>N.Emery/C.Hayward</t>
  </si>
  <si>
    <t>Harold Ellis 24km</t>
  </si>
  <si>
    <t xml:space="preserve">Sat; S(At); S(AtPl)  </t>
  </si>
  <si>
    <t>Flat-30</t>
  </si>
  <si>
    <t xml:space="preserve">Gentle slopes, rolling </t>
  </si>
  <si>
    <t>No</t>
  </si>
  <si>
    <t>All</t>
  </si>
  <si>
    <t>Unknown</t>
  </si>
  <si>
    <t>Ungulates</t>
  </si>
  <si>
    <t>760-840</t>
  </si>
  <si>
    <t>4X4 or Snowmobile</t>
  </si>
  <si>
    <t>4X4</t>
  </si>
  <si>
    <t>Existing road network and establish new trails</t>
  </si>
  <si>
    <t>Endemic</t>
  </si>
  <si>
    <t>Low-None</t>
  </si>
  <si>
    <t>Endemic in 2021/2022</t>
  </si>
  <si>
    <t>Monitor</t>
  </si>
  <si>
    <t>Leave, no action</t>
  </si>
  <si>
    <t xml:space="preserve">Over the 11.3km of survey line only 1 blowdown tree was found to be infested and 2 standing, one of which had few brood </t>
  </si>
  <si>
    <t xml:space="preserve">to the Western edge just North of the gas line.   The polygon contains susceptible Spruce types that are at risk of future </t>
  </si>
  <si>
    <t xml:space="preserve">remaining due to its age and degradation.  This poly contains endemic levels of beetle activity  which is currently isolated  </t>
  </si>
  <si>
    <t xml:space="preserve">beetle outbreaks though currently there are none.   Continued monitoring is recommended with a walkthrough survey in </t>
  </si>
  <si>
    <t>the fall of 2021 or 2022.  Bark patches were not conducted as there were no trees to sample.</t>
  </si>
  <si>
    <t>2018*</t>
  </si>
  <si>
    <t>* Includes all trees infested in 2018 and earlier.</t>
  </si>
  <si>
    <t>2020 SPRUCE BEETLE SURVEYS</t>
  </si>
  <si>
    <t>10V 0547906</t>
  </si>
  <si>
    <t>94B 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</si>
</sst>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3" fontId="0" fillId="7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workbookViewId="0">
      <selection activeCell="B4" sqref="B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203</v>
      </c>
      <c r="B3" s="6" t="s">
        <v>235</v>
      </c>
      <c r="C3" s="181" t="s">
        <v>204</v>
      </c>
      <c r="D3" s="181">
        <v>115</v>
      </c>
      <c r="E3" s="191">
        <v>11300</v>
      </c>
      <c r="F3" s="182" t="s">
        <v>205</v>
      </c>
      <c r="G3" s="181" t="s">
        <v>234</v>
      </c>
      <c r="H3" s="181">
        <v>6280870</v>
      </c>
      <c r="I3" s="6" t="s">
        <v>201</v>
      </c>
      <c r="J3" s="6" t="s">
        <v>206</v>
      </c>
      <c r="K3" s="6" t="s">
        <v>207</v>
      </c>
      <c r="L3" s="181" t="s">
        <v>208</v>
      </c>
      <c r="M3" s="6" t="s">
        <v>202</v>
      </c>
      <c r="N3" s="6">
        <v>1</v>
      </c>
      <c r="O3" s="181">
        <v>0</v>
      </c>
      <c r="P3" s="183">
        <v>2</v>
      </c>
      <c r="Q3" s="184">
        <v>400</v>
      </c>
      <c r="R3" s="184">
        <v>500</v>
      </c>
      <c r="S3" s="187">
        <v>15</v>
      </c>
      <c r="T3" s="186"/>
      <c r="U3" s="186"/>
      <c r="V3" s="186"/>
      <c r="W3" s="186"/>
      <c r="X3" s="186"/>
      <c r="Y3" s="186"/>
      <c r="Z3" s="186"/>
      <c r="AA3" s="186"/>
      <c r="AB3" s="186">
        <v>3</v>
      </c>
      <c r="AC3" s="189">
        <v>16</v>
      </c>
      <c r="AD3" s="186"/>
      <c r="AE3" s="186"/>
      <c r="AF3" s="186"/>
      <c r="AG3" s="186"/>
      <c r="AH3" s="186"/>
      <c r="AI3" s="186"/>
      <c r="AJ3" s="186"/>
      <c r="AK3" s="186"/>
      <c r="AL3" s="186">
        <v>3</v>
      </c>
      <c r="AM3" s="189">
        <v>2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34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6</v>
      </c>
      <c r="EB3" s="6">
        <f>DR3+DS3+DT3+DU3+DV3+DW3+DX3</f>
        <v>34</v>
      </c>
      <c r="EC3" s="6">
        <f>DY3+DZ3+EA3+EB3</f>
        <v>40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>
        <v>2</v>
      </c>
      <c r="Q4" s="10">
        <v>3700</v>
      </c>
      <c r="R4" s="10">
        <v>3800</v>
      </c>
      <c r="S4" s="9">
        <v>8</v>
      </c>
      <c r="T4" s="10"/>
      <c r="U4" s="10"/>
      <c r="V4" s="10"/>
      <c r="W4" s="10"/>
      <c r="X4" s="10"/>
      <c r="Y4" s="10"/>
      <c r="Z4" s="10"/>
      <c r="AA4" s="10"/>
      <c r="AB4" s="10"/>
      <c r="AC4" s="9">
        <v>15</v>
      </c>
      <c r="AD4" s="10"/>
      <c r="AE4" s="10"/>
      <c r="AF4" s="10"/>
      <c r="AG4" s="10"/>
      <c r="AH4" s="10"/>
      <c r="AI4" s="10"/>
      <c r="AJ4" s="10"/>
      <c r="AK4" s="10"/>
      <c r="AL4" s="10"/>
      <c r="AM4" s="9">
        <v>10</v>
      </c>
      <c r="AN4" s="10"/>
      <c r="AO4" s="10"/>
      <c r="AP4" s="10"/>
      <c r="AQ4" s="10"/>
      <c r="AR4" s="10"/>
      <c r="AS4" s="10"/>
      <c r="AT4" s="10"/>
      <c r="AU4" s="10"/>
      <c r="AV4" s="10"/>
      <c r="AW4" s="9">
        <v>4</v>
      </c>
      <c r="AX4" s="10"/>
      <c r="AY4" s="10"/>
      <c r="AZ4" s="10"/>
      <c r="BA4" s="10"/>
      <c r="BB4" s="10"/>
      <c r="BC4" s="10"/>
      <c r="BD4" s="10"/>
      <c r="BE4" s="10"/>
      <c r="BF4" s="10"/>
      <c r="BG4" s="9">
        <v>1</v>
      </c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>
        <v>1</v>
      </c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38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1</v>
      </c>
      <c r="EB4" s="6">
        <f t="shared" ref="EB4:EB19" si="4">DR4+DS4+DT4+DU4+DV4+DW4+DX4</f>
        <v>38</v>
      </c>
      <c r="EC4" s="6">
        <f t="shared" ref="EC4:EC19" si="5">DY4+DZ4+EA4+EB4</f>
        <v>39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>
        <v>3</v>
      </c>
      <c r="Q5" s="10">
        <v>900</v>
      </c>
      <c r="R5" s="10">
        <v>1000</v>
      </c>
      <c r="S5" s="9">
        <v>14</v>
      </c>
      <c r="T5" s="188"/>
      <c r="U5" s="10"/>
      <c r="V5" s="10"/>
      <c r="W5" s="10"/>
      <c r="X5" s="10"/>
      <c r="Y5" s="10"/>
      <c r="Z5" s="10"/>
      <c r="AA5" s="10"/>
      <c r="AB5" s="10">
        <v>3</v>
      </c>
      <c r="AC5" s="9">
        <v>19</v>
      </c>
      <c r="AD5" s="10"/>
      <c r="AE5" s="10"/>
      <c r="AF5" s="10"/>
      <c r="AG5" s="10"/>
      <c r="AH5" s="10"/>
      <c r="AI5" s="10"/>
      <c r="AJ5" s="10"/>
      <c r="AK5" s="10"/>
      <c r="AL5" s="10">
        <v>9</v>
      </c>
      <c r="AM5" s="9">
        <v>7</v>
      </c>
      <c r="AN5" s="10"/>
      <c r="AO5" s="10"/>
      <c r="AP5" s="10"/>
      <c r="AQ5" s="10"/>
      <c r="AR5" s="10"/>
      <c r="AS5" s="10"/>
      <c r="AT5" s="10"/>
      <c r="AU5" s="10"/>
      <c r="AV5" s="10">
        <v>2</v>
      </c>
      <c r="AW5" s="9">
        <v>4</v>
      </c>
      <c r="AX5" s="10"/>
      <c r="AY5" s="10"/>
      <c r="AZ5" s="10"/>
      <c r="BA5" s="10"/>
      <c r="BB5" s="10"/>
      <c r="BC5" s="10"/>
      <c r="BD5" s="10"/>
      <c r="BE5" s="10"/>
      <c r="BF5" s="10"/>
      <c r="BG5" s="9">
        <v>1</v>
      </c>
      <c r="BH5" s="10"/>
      <c r="BI5" s="10"/>
      <c r="BJ5" s="10"/>
      <c r="BK5" s="10"/>
      <c r="BL5" s="10"/>
      <c r="BM5" s="10"/>
      <c r="BN5" s="10"/>
      <c r="BO5" s="10"/>
      <c r="BP5" s="10">
        <v>1</v>
      </c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1</v>
      </c>
      <c r="DR5" s="6">
        <f t="shared" si="2"/>
        <v>45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15</v>
      </c>
      <c r="EB5" s="6">
        <f t="shared" si="4"/>
        <v>45</v>
      </c>
      <c r="EC5" s="6">
        <f t="shared" si="5"/>
        <v>60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463.33333333333331</v>
      </c>
      <c r="D8" s="6">
        <f>A8*D3</f>
        <v>53283.333333333328</v>
      </c>
      <c r="I8" s="96" t="s">
        <v>54</v>
      </c>
      <c r="J8" s="6">
        <f>TOTALS!D20*D3</f>
        <v>44850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84.172661870503589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37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6</v>
      </c>
      <c r="AC203" s="44">
        <f t="shared" si="100"/>
        <v>50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12</v>
      </c>
      <c r="AM203" s="44">
        <f t="shared" si="101"/>
        <v>19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2</v>
      </c>
      <c r="AW203" s="44">
        <f t="shared" si="101"/>
        <v>9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1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1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3</v>
      </c>
      <c r="DR203" s="29">
        <f t="shared" si="106"/>
        <v>117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22</v>
      </c>
      <c r="EB203" s="29">
        <f t="shared" si="106"/>
        <v>117</v>
      </c>
      <c r="EC203" s="29">
        <f t="shared" si="106"/>
        <v>139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abSelected="1" workbookViewId="0">
      <selection activeCell="L61" sqref="L61"/>
    </sheetView>
  </sheetViews>
  <sheetFormatPr defaultRowHeight="12.75" x14ac:dyDescent="0.2"/>
  <cols>
    <col min="1" max="1" width="2.7109375" customWidth="1"/>
    <col min="4" max="4" width="8.7109375" customWidth="1"/>
    <col min="5" max="5" width="9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11.855468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Aikman Creek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94B 069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A94059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Dec 10-2020</v>
      </c>
      <c r="F10" s="45"/>
      <c r="H10" s="46" t="s">
        <v>83</v>
      </c>
      <c r="I10" s="46" t="s">
        <v>84</v>
      </c>
      <c r="J10" s="136" t="str">
        <f>ENTRY!G3</f>
        <v>10V 0547906</v>
      </c>
      <c r="K10" s="46" t="s">
        <v>85</v>
      </c>
      <c r="L10" s="136">
        <f>ENTRY!H3</f>
        <v>6280870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115</v>
      </c>
      <c r="F11" s="45"/>
      <c r="H11" s="46" t="s">
        <v>87</v>
      </c>
      <c r="I11" s="45"/>
      <c r="J11" s="45"/>
      <c r="K11" s="136">
        <f>ENTRY!E3</f>
        <v>11300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231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117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390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84.172661870503603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198</v>
      </c>
      <c r="G33" s="86">
        <f>ENTRY!EA203</f>
        <v>22</v>
      </c>
      <c r="H33" s="87"/>
      <c r="I33" s="104">
        <f>ENTRY!EA203/ENTRY!DQ203*10</f>
        <v>73.333333333333329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3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22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117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84.172661870503589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231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37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50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12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19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9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1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117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22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232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B4" sqref="B4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233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workbookViewId="0">
      <selection activeCell="H12" sqref="H12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.14062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233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Aikman Creek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 t="str">
        <f>ENTRY!B3</f>
        <v>94B 069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A94059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115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 t="str">
        <f>ENTRY!F3</f>
        <v>Dec 10-2020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10V 0547906</v>
      </c>
      <c r="F11" s="133" t="s">
        <v>85</v>
      </c>
      <c r="G11" s="136">
        <f>ENTRY!H3</f>
        <v>6280870</v>
      </c>
      <c r="H11" s="50"/>
      <c r="I11" s="129" t="s">
        <v>87</v>
      </c>
      <c r="J11" s="127"/>
      <c r="K11" s="127"/>
      <c r="L11" s="134">
        <f>ENTRY!E3</f>
        <v>11300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209</v>
      </c>
      <c r="F16" s="138"/>
      <c r="G16" s="138"/>
      <c r="H16" s="52" t="s">
        <v>176</v>
      </c>
      <c r="I16" s="50"/>
      <c r="J16" s="98" t="s">
        <v>210</v>
      </c>
      <c r="K16" s="50"/>
      <c r="L16" s="52" t="s">
        <v>177</v>
      </c>
      <c r="M16" s="138" t="s">
        <v>211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212</v>
      </c>
      <c r="F18" s="138"/>
      <c r="G18" s="138"/>
      <c r="H18" s="52" t="s">
        <v>179</v>
      </c>
      <c r="I18" s="50"/>
      <c r="J18" s="98" t="s">
        <v>213</v>
      </c>
      <c r="K18" s="138"/>
      <c r="L18" s="52" t="s">
        <v>180</v>
      </c>
      <c r="M18" s="138" t="s">
        <v>214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215</v>
      </c>
      <c r="H20" s="52" t="s">
        <v>182</v>
      </c>
      <c r="I20" s="50"/>
      <c r="J20" s="98" t="s">
        <v>216</v>
      </c>
      <c r="K20" s="50"/>
      <c r="L20" s="52" t="s">
        <v>183</v>
      </c>
      <c r="M20" s="50"/>
      <c r="N20" s="138" t="s">
        <v>217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218</v>
      </c>
      <c r="F24" s="50"/>
      <c r="G24" s="50"/>
      <c r="H24" s="52" t="s">
        <v>186</v>
      </c>
      <c r="I24" s="50"/>
      <c r="J24" s="98" t="s">
        <v>219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220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221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139</v>
      </c>
      <c r="F32" s="50"/>
      <c r="G32" s="50"/>
      <c r="H32" s="50"/>
      <c r="I32" s="52" t="s">
        <v>192</v>
      </c>
      <c r="J32" s="50"/>
      <c r="K32" s="50"/>
      <c r="L32" s="98" t="s">
        <v>222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224</v>
      </c>
      <c r="F38" s="178"/>
      <c r="G38" s="131"/>
      <c r="H38" s="50"/>
      <c r="I38" s="156" t="s">
        <v>197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226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228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227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229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230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2021-01-06T18:05:56Z</dcterms:modified>
</cp:coreProperties>
</file>